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D:\@an 2025\bvc 2025\05,03,25\"/>
    </mc:Choice>
  </mc:AlternateContent>
  <xr:revisionPtr revIDLastSave="0" documentId="13_ncr:1_{D3843C79-22A1-401E-B9D2-F697155D9463}" xr6:coauthVersionLast="47" xr6:coauthVersionMax="47" xr10:uidLastSave="{00000000-0000-0000-0000-000000000000}"/>
  <bookViews>
    <workbookView xWindow="-108" yWindow="-108" windowWidth="30936" windowHeight="16776" xr2:uid="{00000000-000D-0000-FFFF-FFFF00000000}"/>
  </bookViews>
  <sheets>
    <sheet name="Sheet1" sheetId="1" r:id="rId1"/>
    <sheet name="ANEX" sheetId="2" r:id="rId2"/>
    <sheet name="Sheet3" sheetId="3" r:id="rId3"/>
  </sheets>
  <definedNames>
    <definedName name="_Hlk67525781" localSheetId="0">Sheet1!$B$80</definedName>
    <definedName name="_Hlk94775947" localSheetId="0">Sheet1!$B$82</definedName>
  </definedNames>
  <calcPr calcId="191029"/>
</workbook>
</file>

<file path=xl/calcChain.xml><?xml version="1.0" encoding="utf-8"?>
<calcChain xmlns="http://schemas.openxmlformats.org/spreadsheetml/2006/main">
  <c r="D26" i="1" l="1"/>
  <c r="D41" i="1"/>
  <c r="D20" i="1"/>
  <c r="F97" i="1"/>
  <c r="G20" i="1"/>
  <c r="G39" i="1"/>
  <c r="F40" i="1"/>
  <c r="F39" i="1" s="1"/>
  <c r="E39" i="1"/>
  <c r="D39" i="1"/>
  <c r="F20" i="1"/>
  <c r="E20" i="1"/>
  <c r="G58" i="1"/>
  <c r="F58" i="1"/>
  <c r="E58" i="1"/>
  <c r="D58" i="1"/>
  <c r="E37" i="1"/>
  <c r="D37" i="1"/>
  <c r="C10" i="2"/>
  <c r="C9" i="2" s="1"/>
  <c r="C8" i="2" s="1"/>
  <c r="G84" i="1"/>
  <c r="G83" i="1" s="1"/>
  <c r="G82" i="1" s="1"/>
  <c r="F84" i="1"/>
  <c r="F83" i="1" s="1"/>
  <c r="F82" i="1" s="1"/>
  <c r="E84" i="1"/>
  <c r="E83" i="1" s="1"/>
  <c r="E82" i="1" s="1"/>
  <c r="D84" i="1"/>
  <c r="D83" i="1" s="1"/>
  <c r="D82" i="1" s="1"/>
  <c r="G79" i="1"/>
  <c r="G78" i="1" s="1"/>
  <c r="F79" i="1"/>
  <c r="F78" i="1" s="1"/>
  <c r="E79" i="1"/>
  <c r="E78" i="1" s="1"/>
  <c r="D79" i="1"/>
  <c r="D78" i="1" s="1"/>
  <c r="D53" i="1"/>
  <c r="G42" i="1"/>
  <c r="F42" i="1"/>
  <c r="E42" i="1"/>
  <c r="D42" i="1"/>
  <c r="G53" i="1"/>
  <c r="F53" i="1"/>
  <c r="E53" i="1"/>
  <c r="G37" i="1"/>
  <c r="F37" i="1"/>
  <c r="G28" i="1"/>
  <c r="F28" i="1"/>
  <c r="E28" i="1"/>
  <c r="D28" i="1"/>
  <c r="G16" i="1"/>
  <c r="F16" i="1"/>
  <c r="E16" i="1"/>
  <c r="D16" i="1"/>
  <c r="D11" i="1" s="1"/>
  <c r="E41" i="1" l="1"/>
  <c r="F41" i="1"/>
  <c r="G41" i="1"/>
  <c r="G27" i="1"/>
  <c r="G15" i="1"/>
  <c r="G13" i="1" s="1"/>
  <c r="G12" i="1" s="1"/>
  <c r="G11" i="1" s="1"/>
  <c r="F27" i="1"/>
  <c r="D27" i="1"/>
  <c r="E27" i="1"/>
  <c r="E15" i="1"/>
  <c r="E13" i="1" s="1"/>
  <c r="E12" i="1" s="1"/>
  <c r="E11" i="1" s="1"/>
  <c r="F15" i="1"/>
  <c r="F13" i="1" s="1"/>
  <c r="F12" i="1" s="1"/>
  <c r="F11" i="1" s="1"/>
  <c r="D15" i="1"/>
  <c r="D13" i="1" s="1"/>
  <c r="D12" i="1" s="1"/>
  <c r="G26" i="1" l="1"/>
  <c r="F26" i="1"/>
  <c r="E26" i="1"/>
</calcChain>
</file>

<file path=xl/sharedStrings.xml><?xml version="1.0" encoding="utf-8"?>
<sst xmlns="http://schemas.openxmlformats.org/spreadsheetml/2006/main" count="188" uniqueCount="162">
  <si>
    <t xml:space="preserve">DENUMIRE INDICATOR </t>
  </si>
  <si>
    <t xml:space="preserve">COD INDICATOR </t>
  </si>
  <si>
    <t>ESTIMAT</t>
  </si>
  <si>
    <t xml:space="preserve">TOTAL VENITURI </t>
  </si>
  <si>
    <t>00.01</t>
  </si>
  <si>
    <t>Venituturi curente(cod 00.12)</t>
  </si>
  <si>
    <t>00.02</t>
  </si>
  <si>
    <t>Venituri nefiscale</t>
  </si>
  <si>
    <t xml:space="preserve"> (cod 00.13+00.14)</t>
  </si>
  <si>
    <t>00.12</t>
  </si>
  <si>
    <t>Vanzari de bunuri si servicii (cod33.10+34.10+35.10+37.10)</t>
  </si>
  <si>
    <t>00.14</t>
  </si>
  <si>
    <t>Venituri dinn bunuri si servicii si alte activitati</t>
  </si>
  <si>
    <t>33.10</t>
  </si>
  <si>
    <t>Venituri din contracte cu casele de asigurari de sanatate</t>
  </si>
  <si>
    <t>33.10.21</t>
  </si>
  <si>
    <t>Venituri din contractile incheiate cu directiile de sanatate publica</t>
  </si>
  <si>
    <t>33.10.30</t>
  </si>
  <si>
    <t>Alte venituri din prestari de servicii si alte activitati</t>
  </si>
  <si>
    <t>33.10.50</t>
  </si>
  <si>
    <t>Transferuri voluntare, altele decat subventiile</t>
  </si>
  <si>
    <t>37.10</t>
  </si>
  <si>
    <t>Donatii si sponsorizari</t>
  </si>
  <si>
    <t>37.10.01</t>
  </si>
  <si>
    <t>Varsaminte din sectiunea de functionare pentru finantarea sectiunii de dezvoltare</t>
  </si>
  <si>
    <t>37.10.03</t>
  </si>
  <si>
    <t>SUBVENTII din bugetul Fondului National Unic de Asigurari de Sanatate pentru acoperirea  cresterilor salariale</t>
  </si>
  <si>
    <t>43.10.33</t>
  </si>
  <si>
    <t>TOTAL CHELTUIELI</t>
  </si>
  <si>
    <t>Cheltuieli curente</t>
  </si>
  <si>
    <t>SPITALUL DE ORTOPEDIE SI TRAUMATOLOGIE AZUGA</t>
  </si>
  <si>
    <t>Azuga, str. Victoriei, nr. 2</t>
  </si>
  <si>
    <t>CATRE</t>
  </si>
  <si>
    <t>PRIMARIA ORASULUI AZUGA</t>
  </si>
  <si>
    <t>SECTIUNEA DE FUNCTIONARE</t>
  </si>
  <si>
    <t>Cheltuieli de personal</t>
  </si>
  <si>
    <t>Cheltuieli salariale in bani</t>
  </si>
  <si>
    <t>10.01</t>
  </si>
  <si>
    <t>Salarii de baza</t>
  </si>
  <si>
    <t>10.01.01</t>
  </si>
  <si>
    <t>Sporuri pentru conditii</t>
  </si>
  <si>
    <t>10.01.05</t>
  </si>
  <si>
    <t>Alte sporuri</t>
  </si>
  <si>
    <t>10.01.06</t>
  </si>
  <si>
    <t>Fond premii</t>
  </si>
  <si>
    <t>10.01.08</t>
  </si>
  <si>
    <t>Fond pentru posturi ocupate prin cumul</t>
  </si>
  <si>
    <t>10.01.10</t>
  </si>
  <si>
    <t>Fond aferent platii cu ora</t>
  </si>
  <si>
    <t>10.01.11</t>
  </si>
  <si>
    <t>Indemnizatie de hrana</t>
  </si>
  <si>
    <t>10.01.17</t>
  </si>
  <si>
    <t>Alte drepturi salariale in bani</t>
  </si>
  <si>
    <t>10.01.30</t>
  </si>
  <si>
    <t>Contributii ( cod 10.03.01 la 10.03.06)</t>
  </si>
  <si>
    <t>10.03</t>
  </si>
  <si>
    <t>Contributia asiguratorie pentru munca</t>
  </si>
  <si>
    <t>10.03.07</t>
  </si>
  <si>
    <t>TITLUL II Bunuri si servicii</t>
  </si>
  <si>
    <t>Bunuri si servicii</t>
  </si>
  <si>
    <t>20.01</t>
  </si>
  <si>
    <t>Furnituri de birou</t>
  </si>
  <si>
    <t>20.01.01</t>
  </si>
  <si>
    <t>Materiale pentru curatenie</t>
  </si>
  <si>
    <t>20.01.02</t>
  </si>
  <si>
    <t>Incalzit, iluminat si forta motrica</t>
  </si>
  <si>
    <t>20.01.03</t>
  </si>
  <si>
    <t>Apa, canal salubritate</t>
  </si>
  <si>
    <t>20.01.04</t>
  </si>
  <si>
    <t>Posta, telecomunicatii, radio,</t>
  </si>
  <si>
    <t>20.01.05</t>
  </si>
  <si>
    <t>20.01.08</t>
  </si>
  <si>
    <t>Materiale si prestari de servicii cu caracter functional</t>
  </si>
  <si>
    <t>20.01.09</t>
  </si>
  <si>
    <t>Alte bunuri si servicii pentru intretinere si functionare</t>
  </si>
  <si>
    <t>20.01.30</t>
  </si>
  <si>
    <t>Reparatii curente</t>
  </si>
  <si>
    <t>20.02</t>
  </si>
  <si>
    <t>Hrana pentru oameni</t>
  </si>
  <si>
    <t>20.03.01</t>
  </si>
  <si>
    <t>Medicamente si materiale sanitare</t>
  </si>
  <si>
    <t>20.04</t>
  </si>
  <si>
    <t>Medicamente</t>
  </si>
  <si>
    <t>20.04.01</t>
  </si>
  <si>
    <t>Material sanitar</t>
  </si>
  <si>
    <t>20.04.02</t>
  </si>
  <si>
    <t>Reactivi</t>
  </si>
  <si>
    <t>20.04.03</t>
  </si>
  <si>
    <t>Dezinfectanti</t>
  </si>
  <si>
    <t>20.04.04</t>
  </si>
  <si>
    <t>Bunuri de natura obiectelor de inventar</t>
  </si>
  <si>
    <t>20.05</t>
  </si>
  <si>
    <t>Alte obiecte de inventar</t>
  </si>
  <si>
    <t>20.50.30</t>
  </si>
  <si>
    <t>Deplasari, detasari, transferuri</t>
  </si>
  <si>
    <t>20.06</t>
  </si>
  <si>
    <t>Carti, publicatii si materiale documentare</t>
  </si>
  <si>
    <t>20.11</t>
  </si>
  <si>
    <t>Consultanta si expertiza</t>
  </si>
  <si>
    <t>20.12</t>
  </si>
  <si>
    <t>Pregatire profesionala</t>
  </si>
  <si>
    <t>20.13</t>
  </si>
  <si>
    <t>20.14</t>
  </si>
  <si>
    <t xml:space="preserve">Sume aferente persoanelor cu handicap neincandrate </t>
  </si>
  <si>
    <t>59.40</t>
  </si>
  <si>
    <t xml:space="preserve">    DENUMIRE INDICATOR</t>
  </si>
  <si>
    <t>COD</t>
  </si>
  <si>
    <t>INDICATOR</t>
  </si>
  <si>
    <t xml:space="preserve">VENITURI </t>
  </si>
  <si>
    <t>Varsaminte din sectiunea de functionare</t>
  </si>
  <si>
    <t>37.10.04</t>
  </si>
  <si>
    <t>Cheltuieli de capital</t>
  </si>
  <si>
    <t>Active nefinanciare (cod.70.01+71.03)</t>
  </si>
  <si>
    <t>Active fixe(cod.71.01.01 la 71.01.03+71.01.30)</t>
  </si>
  <si>
    <t>71.01</t>
  </si>
  <si>
    <t>Constructii</t>
  </si>
  <si>
    <t>71.01.01</t>
  </si>
  <si>
    <t>Masini, echipamente si mijloace de transport</t>
  </si>
  <si>
    <t>71.01.02</t>
  </si>
  <si>
    <t>Mobilier, aparatura birotica si altele</t>
  </si>
  <si>
    <t>71.01.03</t>
  </si>
  <si>
    <t>Alte active fixe</t>
  </si>
  <si>
    <t>71.01.30</t>
  </si>
  <si>
    <t>SECTIUNEA DEZVOLTARE</t>
  </si>
  <si>
    <t xml:space="preserve">33.10.50 ALTE VENITURI DIN PRESTARI DE SERVICII SI ALTE ACTIVITATI  </t>
  </si>
  <si>
    <t xml:space="preserve">( VENITURI PROPRII) </t>
  </si>
  <si>
    <t>MASINI, ECHIPAMENTE SI MIJLOACE DE TRANSPORT</t>
  </si>
  <si>
    <t xml:space="preserve">Manager, </t>
  </si>
  <si>
    <t xml:space="preserve">Cons. Jur. Pandele Victor </t>
  </si>
  <si>
    <t xml:space="preserve">Ec. Copaceanu Turcu Magdalena  </t>
  </si>
  <si>
    <t>Director financiar contabil,</t>
  </si>
  <si>
    <t>PROGRAM 2023</t>
  </si>
  <si>
    <t xml:space="preserve">Cheltuieli salariale in natura </t>
  </si>
  <si>
    <t>REPARTIZARE EXCEDENT IN ANUL 2023</t>
  </si>
  <si>
    <t xml:space="preserve">Pentru finantarea sectiunii de dezvoltare a bugetului local =39,00  mii lei. </t>
  </si>
  <si>
    <t xml:space="preserve">Director financiar contabil, </t>
  </si>
  <si>
    <t xml:space="preserve">CONS. JUR. PANDELE VICTOR </t>
  </si>
  <si>
    <t xml:space="preserve">EC. COPACEANU TURCU MAGDALENA </t>
  </si>
  <si>
    <t xml:space="preserve">Uniforme si echipament </t>
  </si>
  <si>
    <t>20,05,01</t>
  </si>
  <si>
    <t xml:space="preserve">lemjerii si acceosirii de pat </t>
  </si>
  <si>
    <t>20,05,03</t>
  </si>
  <si>
    <t>40,15,02</t>
  </si>
  <si>
    <t>40.15.01</t>
  </si>
  <si>
    <t>Sume utilizate de administratiile locale din excedentului anului precedent  ptr sectiunea  de dezvoltare</t>
  </si>
  <si>
    <t xml:space="preserve">Sume utilizate de administratiile locale  din excedentul anului precedent  ptr sectiunea  de functionare </t>
  </si>
  <si>
    <t>PROGRAM 2025</t>
  </si>
  <si>
    <t xml:space="preserve">Vouchere de vacanta </t>
  </si>
  <si>
    <t>10,02,06</t>
  </si>
  <si>
    <t>Protectia muncii</t>
  </si>
  <si>
    <t xml:space="preserve">Alte cheltuieli cu bunuri si servicii </t>
  </si>
  <si>
    <t>20,30,30</t>
  </si>
  <si>
    <t>LISTA INVESTITII ANUL 2024</t>
  </si>
  <si>
    <t xml:space="preserve">ANALIZOR AUTOMAT BIOCHIMIE </t>
  </si>
  <si>
    <t xml:space="preserve">MASINA DE GATIT </t>
  </si>
  <si>
    <t xml:space="preserve">DEPARTATOR CHIRUGICAL </t>
  </si>
  <si>
    <t xml:space="preserve">APARAT PARAFINA </t>
  </si>
  <si>
    <t xml:space="preserve"> APARAT FIZIOTERAPIE </t>
  </si>
  <si>
    <t>85,01,01</t>
  </si>
  <si>
    <t xml:space="preserve">Plati efectuate in anii precedentii  si recuperate in anul curent in sectiunea de functionare a bugetului local </t>
  </si>
  <si>
    <t>NR. 1617/03,03,2025</t>
  </si>
  <si>
    <t xml:space="preserve">Prin prezenta va inaintam  proiectul de buget de venituri si cheltuieli pe anul 2025, pe baza  actelor aditionale cu Casa de Asigurari de Sanatate Prahova si Directia de Sanatate Publica Prahova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</si>
</sst>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1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2" xfId="0" applyFont="1" applyBorder="1" applyAlignment="1">
      <alignment vertical="center" wrapText="1"/>
    </xf>
    <xf numFmtId="4" fontId="8" fillId="0" borderId="4" xfId="0" applyNumberFormat="1"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4" fontId="7" fillId="0" borderId="4" xfId="0" applyNumberFormat="1" applyFont="1" applyBorder="1" applyAlignment="1">
      <alignment vertical="center"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8" fillId="0" borderId="4" xfId="0" applyFont="1" applyBorder="1" applyAlignment="1">
      <alignment horizontal="right" vertical="center" wrapText="1"/>
    </xf>
    <xf numFmtId="0" fontId="0" fillId="0" borderId="4" xfId="0" applyBorder="1" applyAlignment="1">
      <alignment vertical="top" wrapText="1"/>
    </xf>
    <xf numFmtId="0" fontId="7" fillId="0" borderId="4" xfId="0" applyFont="1" applyBorder="1" applyAlignment="1">
      <alignment horizontal="right" vertical="center" wrapText="1"/>
    </xf>
    <xf numFmtId="0" fontId="7" fillId="0" borderId="4" xfId="0" applyFont="1" applyBorder="1" applyAlignment="1">
      <alignment horizontal="center" vertical="center" wrapText="1"/>
    </xf>
    <xf numFmtId="0" fontId="9"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8" fillId="0" borderId="0" xfId="0" applyFont="1"/>
    <xf numFmtId="0" fontId="8" fillId="0" borderId="4" xfId="0" applyFont="1" applyBorder="1" applyAlignment="1">
      <alignment horizontal="left" vertical="center" wrapText="1"/>
    </xf>
    <xf numFmtId="0" fontId="7" fillId="0" borderId="4" xfId="0" applyFont="1" applyBorder="1" applyAlignment="1">
      <alignment horizontal="left" vertical="center" wrapText="1"/>
    </xf>
    <xf numFmtId="2" fontId="8" fillId="0" borderId="4" xfId="0" applyNumberFormat="1" applyFont="1" applyBorder="1" applyAlignment="1">
      <alignment vertical="center" wrapText="1"/>
    </xf>
    <xf numFmtId="2" fontId="7" fillId="0" borderId="4" xfId="0" applyNumberFormat="1" applyFont="1" applyBorder="1" applyAlignment="1">
      <alignment vertical="center" wrapText="1"/>
    </xf>
    <xf numFmtId="2" fontId="7" fillId="0" borderId="4" xfId="0" applyNumberFormat="1" applyFont="1" applyBorder="1" applyAlignment="1">
      <alignment horizontal="center" vertical="center" wrapText="1"/>
    </xf>
    <xf numFmtId="2" fontId="7" fillId="0" borderId="4" xfId="0" applyNumberFormat="1" applyFont="1" applyBorder="1" applyAlignment="1">
      <alignment horizontal="right" vertical="center" wrapText="1"/>
    </xf>
    <xf numFmtId="2" fontId="8" fillId="0" borderId="4" xfId="0" applyNumberFormat="1" applyFont="1" applyBorder="1" applyAlignment="1">
      <alignment horizontal="right" vertical="center" wrapText="1"/>
    </xf>
    <xf numFmtId="2" fontId="8" fillId="0" borderId="4"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horizontal="left" vertical="center" wrapText="1"/>
    </xf>
    <xf numFmtId="0" fontId="8" fillId="0" borderId="0" xfId="0" applyFont="1" applyAlignment="1">
      <alignment horizontal="right" vertical="center" wrapText="1"/>
    </xf>
    <xf numFmtId="0" fontId="7" fillId="0" borderId="0" xfId="0" applyFont="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righ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14" fontId="3" fillId="0" borderId="4" xfId="0" applyNumberFormat="1" applyFont="1" applyBorder="1" applyAlignment="1">
      <alignment horizontal="left" vertical="center" wrapText="1"/>
    </xf>
    <xf numFmtId="2" fontId="3" fillId="0" borderId="6" xfId="0" applyNumberFormat="1" applyFont="1" applyBorder="1" applyAlignment="1">
      <alignment vertical="center" wrapText="1"/>
    </xf>
    <xf numFmtId="164" fontId="8" fillId="0" borderId="0" xfId="0" applyNumberFormat="1" applyFont="1" applyAlignment="1">
      <alignment vertical="center"/>
    </xf>
    <xf numFmtId="0" fontId="3" fillId="0" borderId="0" xfId="0" applyFont="1" applyAlignment="1">
      <alignment vertical="center"/>
    </xf>
    <xf numFmtId="0" fontId="2"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left" vertical="center"/>
    </xf>
    <xf numFmtId="4" fontId="8" fillId="0" borderId="1" xfId="0" applyNumberFormat="1" applyFont="1" applyBorder="1" applyAlignment="1">
      <alignment vertical="center" wrapText="1"/>
    </xf>
    <xf numFmtId="4" fontId="8" fillId="0" borderId="2" xfId="0" applyNumberFormat="1" applyFont="1" applyBorder="1" applyAlignment="1">
      <alignment vertical="center" wrapText="1"/>
    </xf>
    <xf numFmtId="0" fontId="7" fillId="0" borderId="0" xfId="0" applyFont="1" applyAlignment="1">
      <alignment horizontal="left" vertical="center"/>
    </xf>
    <xf numFmtId="0" fontId="8" fillId="0" borderId="0" xfId="0" applyFont="1" applyAlignment="1">
      <alignment horizontal="left"/>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2" fontId="7" fillId="0" borderId="0" xfId="0" applyNumberFormat="1" applyFont="1" applyBorder="1" applyAlignment="1">
      <alignment horizontal="right" vertical="center" wrapText="1"/>
    </xf>
    <xf numFmtId="0" fontId="8" fillId="0" borderId="6" xfId="0" applyFont="1" applyBorder="1" applyAlignment="1">
      <alignment horizontal="left" vertical="center" wrapText="1"/>
    </xf>
    <xf numFmtId="2" fontId="7" fillId="0" borderId="6" xfId="0" applyNumberFormat="1" applyFont="1" applyBorder="1" applyAlignment="1">
      <alignment horizontal="right" vertical="center" wrapText="1"/>
    </xf>
    <xf numFmtId="0" fontId="8" fillId="0" borderId="7" xfId="0" applyFont="1" applyBorder="1" applyAlignment="1">
      <alignment vertical="center" wrapText="1"/>
    </xf>
    <xf numFmtId="0" fontId="8" fillId="0" borderId="8" xfId="0" applyFont="1" applyBorder="1" applyAlignment="1">
      <alignment horizontal="left" vertical="center" wrapText="1"/>
    </xf>
    <xf numFmtId="2" fontId="7" fillId="0" borderId="8" xfId="0" applyNumberFormat="1" applyFont="1" applyBorder="1" applyAlignment="1">
      <alignment horizontal="right" vertical="center" wrapText="1"/>
    </xf>
    <xf numFmtId="2" fontId="7" fillId="0" borderId="9" xfId="0" applyNumberFormat="1" applyFont="1" applyBorder="1" applyAlignment="1">
      <alignment horizontal="righ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workbookViewId="0">
      <selection activeCell="E16" sqref="E16"/>
    </sheetView>
  </sheetViews>
  <sheetFormatPr defaultRowHeight="14.4" x14ac:dyDescent="0.3"/>
  <cols>
    <col min="1" max="1" width="2.5546875" customWidth="1"/>
    <col min="2" max="2" width="32.109375" customWidth="1"/>
    <col min="3" max="3" width="10.88671875" customWidth="1"/>
    <col min="4" max="4" width="10.33203125" customWidth="1"/>
    <col min="5" max="5" width="11" customWidth="1"/>
    <col min="6" max="6" width="10.44140625" customWidth="1"/>
    <col min="7" max="7" width="9.88671875" customWidth="1"/>
  </cols>
  <sheetData>
    <row r="1" spans="1:7" s="20" customFormat="1" x14ac:dyDescent="0.3">
      <c r="A1" s="46" t="s">
        <v>30</v>
      </c>
      <c r="B1" s="46"/>
      <c r="C1" s="46"/>
    </row>
    <row r="2" spans="1:7" s="20" customFormat="1" x14ac:dyDescent="0.3">
      <c r="A2" s="46" t="s">
        <v>31</v>
      </c>
      <c r="B2" s="46"/>
    </row>
    <row r="3" spans="1:7" s="20" customFormat="1" x14ac:dyDescent="0.3">
      <c r="A3" s="46" t="s">
        <v>160</v>
      </c>
      <c r="B3" s="46"/>
    </row>
    <row r="4" spans="1:7" s="20" customFormat="1" x14ac:dyDescent="0.3">
      <c r="A4" s="45" t="s">
        <v>32</v>
      </c>
      <c r="B4" s="45"/>
      <c r="C4" s="45"/>
      <c r="D4" s="45"/>
      <c r="E4" s="45"/>
      <c r="F4" s="45"/>
      <c r="G4" s="45"/>
    </row>
    <row r="5" spans="1:7" s="20" customFormat="1" x14ac:dyDescent="0.3">
      <c r="A5" s="45" t="s">
        <v>33</v>
      </c>
      <c r="B5" s="45"/>
      <c r="C5" s="45"/>
      <c r="D5" s="45"/>
      <c r="E5" s="45"/>
      <c r="F5" s="45"/>
      <c r="G5" s="45"/>
    </row>
    <row r="6" spans="1:7" ht="47.25" customHeight="1" x14ac:dyDescent="0.3">
      <c r="A6" s="12"/>
      <c r="B6" s="61" t="s">
        <v>161</v>
      </c>
      <c r="C6" s="44"/>
      <c r="D6" s="44"/>
      <c r="E6" s="44"/>
      <c r="F6" s="44"/>
      <c r="G6" s="44"/>
    </row>
    <row r="7" spans="1:7" x14ac:dyDescent="0.3">
      <c r="A7" s="12"/>
      <c r="B7" s="45" t="s">
        <v>34</v>
      </c>
      <c r="C7" s="45"/>
      <c r="D7" s="45"/>
      <c r="E7" s="45"/>
      <c r="F7" s="45"/>
      <c r="G7" s="45"/>
    </row>
    <row r="8" spans="1:7" ht="15" thickBot="1" x14ac:dyDescent="0.35">
      <c r="A8" s="12"/>
      <c r="B8" s="12"/>
    </row>
    <row r="9" spans="1:7" ht="29.25" customHeight="1" x14ac:dyDescent="0.3">
      <c r="B9" s="42" t="s">
        <v>0</v>
      </c>
      <c r="C9" s="42" t="s">
        <v>1</v>
      </c>
      <c r="D9" s="42" t="s">
        <v>146</v>
      </c>
      <c r="E9" s="1" t="s">
        <v>2</v>
      </c>
      <c r="F9" s="1" t="s">
        <v>2</v>
      </c>
      <c r="G9" s="1" t="s">
        <v>2</v>
      </c>
    </row>
    <row r="10" spans="1:7" ht="15" thickBot="1" x14ac:dyDescent="0.35">
      <c r="B10" s="43"/>
      <c r="C10" s="43"/>
      <c r="D10" s="43"/>
      <c r="E10" s="2">
        <v>2026</v>
      </c>
      <c r="F10" s="2">
        <v>2027</v>
      </c>
      <c r="G10" s="2">
        <v>2028</v>
      </c>
    </row>
    <row r="11" spans="1:7" ht="15" thickBot="1" x14ac:dyDescent="0.35">
      <c r="B11" s="3" t="s">
        <v>3</v>
      </c>
      <c r="C11" s="2" t="s">
        <v>4</v>
      </c>
      <c r="D11" s="4">
        <f>D16+D20+D23+D24</f>
        <v>25797.870000000003</v>
      </c>
      <c r="E11" s="4">
        <f>E12+E24</f>
        <v>24850</v>
      </c>
      <c r="F11" s="4">
        <f>F12+F24</f>
        <v>26550</v>
      </c>
      <c r="G11" s="4">
        <f>G12+G24</f>
        <v>28250</v>
      </c>
    </row>
    <row r="12" spans="1:7" ht="15" thickBot="1" x14ac:dyDescent="0.35">
      <c r="B12" s="3" t="s">
        <v>5</v>
      </c>
      <c r="C12" s="2" t="s">
        <v>6</v>
      </c>
      <c r="D12" s="4">
        <f>D13</f>
        <v>14487</v>
      </c>
      <c r="E12" s="4">
        <f t="shared" ref="E12:G12" si="0">E13</f>
        <v>13650</v>
      </c>
      <c r="F12" s="4">
        <f t="shared" si="0"/>
        <v>15150</v>
      </c>
      <c r="G12" s="4">
        <f t="shared" si="0"/>
        <v>16650</v>
      </c>
    </row>
    <row r="13" spans="1:7" x14ac:dyDescent="0.3">
      <c r="B13" s="5" t="s">
        <v>7</v>
      </c>
      <c r="C13" s="42" t="s">
        <v>9</v>
      </c>
      <c r="D13" s="47">
        <f>D15</f>
        <v>14487</v>
      </c>
      <c r="E13" s="47">
        <f t="shared" ref="E13:G13" si="1">E15</f>
        <v>13650</v>
      </c>
      <c r="F13" s="47">
        <f t="shared" si="1"/>
        <v>15150</v>
      </c>
      <c r="G13" s="47">
        <f t="shared" si="1"/>
        <v>16650</v>
      </c>
    </row>
    <row r="14" spans="1:7" ht="15" thickBot="1" x14ac:dyDescent="0.35">
      <c r="B14" s="3" t="s">
        <v>8</v>
      </c>
      <c r="C14" s="43"/>
      <c r="D14" s="48"/>
      <c r="E14" s="48"/>
      <c r="F14" s="48"/>
      <c r="G14" s="48"/>
    </row>
    <row r="15" spans="1:7" ht="35.25" customHeight="1" thickBot="1" x14ac:dyDescent="0.35">
      <c r="B15" s="3" t="s">
        <v>10</v>
      </c>
      <c r="C15" s="2" t="s">
        <v>11</v>
      </c>
      <c r="D15" s="4">
        <f>D16+D20</f>
        <v>14487</v>
      </c>
      <c r="E15" s="4">
        <f t="shared" ref="E15:G15" si="2">E16+E20</f>
        <v>13650</v>
      </c>
      <c r="F15" s="4">
        <f t="shared" si="2"/>
        <v>15150</v>
      </c>
      <c r="G15" s="4">
        <f t="shared" si="2"/>
        <v>16650</v>
      </c>
    </row>
    <row r="16" spans="1:7" ht="30" customHeight="1" thickBot="1" x14ac:dyDescent="0.35">
      <c r="B16" s="3" t="s">
        <v>12</v>
      </c>
      <c r="C16" s="2" t="s">
        <v>13</v>
      </c>
      <c r="D16" s="4">
        <f>D17+D18+D19</f>
        <v>14817</v>
      </c>
      <c r="E16" s="4">
        <f t="shared" ref="E16:G16" si="3">E17+E18+E19</f>
        <v>13950</v>
      </c>
      <c r="F16" s="4">
        <f t="shared" si="3"/>
        <v>15450</v>
      </c>
      <c r="G16" s="4">
        <f t="shared" si="3"/>
        <v>16950</v>
      </c>
    </row>
    <row r="17" spans="2:7" ht="33" customHeight="1" thickBot="1" x14ac:dyDescent="0.35">
      <c r="B17" s="7" t="s">
        <v>14</v>
      </c>
      <c r="C17" s="8" t="s">
        <v>15</v>
      </c>
      <c r="D17" s="9">
        <v>14249</v>
      </c>
      <c r="E17" s="9">
        <v>13500</v>
      </c>
      <c r="F17" s="9">
        <v>15000</v>
      </c>
      <c r="G17" s="9">
        <v>16500</v>
      </c>
    </row>
    <row r="18" spans="2:7" ht="29.4" thickBot="1" x14ac:dyDescent="0.35">
      <c r="B18" s="7" t="s">
        <v>16</v>
      </c>
      <c r="C18" s="8" t="s">
        <v>17</v>
      </c>
      <c r="D18" s="8">
        <v>68</v>
      </c>
      <c r="E18" s="8">
        <v>0</v>
      </c>
      <c r="F18" s="8">
        <v>0</v>
      </c>
      <c r="G18" s="8">
        <v>0</v>
      </c>
    </row>
    <row r="19" spans="2:7" ht="29.4" thickBot="1" x14ac:dyDescent="0.35">
      <c r="B19" s="7" t="s">
        <v>18</v>
      </c>
      <c r="C19" s="8" t="s">
        <v>19</v>
      </c>
      <c r="D19" s="8">
        <v>500</v>
      </c>
      <c r="E19" s="8">
        <v>450</v>
      </c>
      <c r="F19" s="8">
        <v>450</v>
      </c>
      <c r="G19" s="8">
        <v>450</v>
      </c>
    </row>
    <row r="20" spans="2:7" ht="29.4" thickBot="1" x14ac:dyDescent="0.35">
      <c r="B20" s="3" t="s">
        <v>20</v>
      </c>
      <c r="C20" s="2" t="s">
        <v>21</v>
      </c>
      <c r="D20" s="2">
        <f>D22</f>
        <v>-330</v>
      </c>
      <c r="E20" s="2">
        <f>E22</f>
        <v>-300</v>
      </c>
      <c r="F20" s="2">
        <f>F22</f>
        <v>-300</v>
      </c>
      <c r="G20" s="2">
        <f>G22</f>
        <v>-300</v>
      </c>
    </row>
    <row r="21" spans="2:7" ht="15" thickBot="1" x14ac:dyDescent="0.35">
      <c r="B21" s="7" t="s">
        <v>22</v>
      </c>
      <c r="C21" s="8" t="s">
        <v>23</v>
      </c>
      <c r="D21" s="8">
        <v>0</v>
      </c>
      <c r="E21" s="8">
        <v>0</v>
      </c>
      <c r="F21" s="8">
        <v>0</v>
      </c>
      <c r="G21" s="8">
        <v>0</v>
      </c>
    </row>
    <row r="22" spans="2:7" ht="43.8" thickBot="1" x14ac:dyDescent="0.35">
      <c r="B22" s="7" t="s">
        <v>24</v>
      </c>
      <c r="C22" s="8" t="s">
        <v>25</v>
      </c>
      <c r="D22" s="7">
        <v>-330</v>
      </c>
      <c r="E22" s="7">
        <v>-300</v>
      </c>
      <c r="F22" s="7">
        <v>-300</v>
      </c>
      <c r="G22" s="7">
        <v>-300</v>
      </c>
    </row>
    <row r="23" spans="2:7" ht="58.2" thickBot="1" x14ac:dyDescent="0.35">
      <c r="B23" s="35" t="s">
        <v>145</v>
      </c>
      <c r="C23" s="33" t="s">
        <v>143</v>
      </c>
      <c r="D23" s="8">
        <v>340.87</v>
      </c>
      <c r="E23" s="8">
        <v>0</v>
      </c>
      <c r="F23" s="8">
        <v>0</v>
      </c>
      <c r="G23" s="8">
        <v>0</v>
      </c>
    </row>
    <row r="24" spans="2:7" ht="60.75" customHeight="1" thickBot="1" x14ac:dyDescent="0.35">
      <c r="B24" s="7" t="s">
        <v>26</v>
      </c>
      <c r="C24" s="8" t="s">
        <v>27</v>
      </c>
      <c r="D24" s="8">
        <v>10970</v>
      </c>
      <c r="E24" s="9">
        <v>11200</v>
      </c>
      <c r="F24" s="9">
        <v>11400</v>
      </c>
      <c r="G24" s="9">
        <v>11600</v>
      </c>
    </row>
    <row r="25" spans="2:7" ht="15" thickBot="1" x14ac:dyDescent="0.35">
      <c r="B25" s="3" t="s">
        <v>28</v>
      </c>
      <c r="C25" s="2"/>
      <c r="D25" s="2"/>
      <c r="E25" s="2"/>
      <c r="F25" s="2"/>
      <c r="G25" s="2"/>
    </row>
    <row r="26" spans="2:7" ht="15" thickBot="1" x14ac:dyDescent="0.35">
      <c r="B26" s="3" t="s">
        <v>29</v>
      </c>
      <c r="C26" s="2">
        <v>1</v>
      </c>
      <c r="D26" s="4">
        <f>D27+D41+D68+D69</f>
        <v>25797.87</v>
      </c>
      <c r="E26" s="4">
        <f>E27+E41+E68</f>
        <v>24850</v>
      </c>
      <c r="F26" s="4">
        <f>F27+F41+F68</f>
        <v>26650</v>
      </c>
      <c r="G26" s="4">
        <f>G27+G41+G68</f>
        <v>28250</v>
      </c>
    </row>
    <row r="27" spans="2:7" ht="15" thickBot="1" x14ac:dyDescent="0.35">
      <c r="B27" s="3" t="s">
        <v>35</v>
      </c>
      <c r="C27" s="2">
        <v>10</v>
      </c>
      <c r="D27" s="4">
        <f>D28+D37+D39</f>
        <v>17629.8</v>
      </c>
      <c r="E27" s="4">
        <f t="shared" ref="E27:G27" si="4">E28+E37+E39</f>
        <v>16611</v>
      </c>
      <c r="F27" s="4">
        <f t="shared" si="4"/>
        <v>17595</v>
      </c>
      <c r="G27" s="4">
        <f t="shared" si="4"/>
        <v>18660</v>
      </c>
    </row>
    <row r="28" spans="2:7" ht="15" thickBot="1" x14ac:dyDescent="0.35">
      <c r="B28" s="3" t="s">
        <v>36</v>
      </c>
      <c r="C28" s="21" t="s">
        <v>37</v>
      </c>
      <c r="D28" s="4">
        <f>D29+D30+D31+D32+D33+D34+D35+D36</f>
        <v>17168</v>
      </c>
      <c r="E28" s="4">
        <f t="shared" ref="E28:G28" si="5">E29+E30+E31+E32+E33+E34+E35+E36</f>
        <v>16121</v>
      </c>
      <c r="F28" s="4">
        <f t="shared" si="5"/>
        <v>17075</v>
      </c>
      <c r="G28" s="4">
        <f t="shared" si="5"/>
        <v>18120</v>
      </c>
    </row>
    <row r="29" spans="2:7" ht="15" thickBot="1" x14ac:dyDescent="0.35">
      <c r="B29" s="7" t="s">
        <v>38</v>
      </c>
      <c r="C29" s="22" t="s">
        <v>39</v>
      </c>
      <c r="D29" s="24">
        <v>13833</v>
      </c>
      <c r="E29" s="24">
        <v>12661</v>
      </c>
      <c r="F29" s="24">
        <v>13405</v>
      </c>
      <c r="G29" s="24">
        <v>14270</v>
      </c>
    </row>
    <row r="30" spans="2:7" ht="15" thickBot="1" x14ac:dyDescent="0.35">
      <c r="B30" s="7" t="s">
        <v>40</v>
      </c>
      <c r="C30" s="22" t="s">
        <v>41</v>
      </c>
      <c r="D30" s="24">
        <v>1250</v>
      </c>
      <c r="E30" s="24">
        <v>1300</v>
      </c>
      <c r="F30" s="24">
        <v>1400</v>
      </c>
      <c r="G30" s="24">
        <v>1500</v>
      </c>
    </row>
    <row r="31" spans="2:7" ht="15" thickBot="1" x14ac:dyDescent="0.35">
      <c r="B31" s="7" t="s">
        <v>42</v>
      </c>
      <c r="C31" s="22" t="s">
        <v>43</v>
      </c>
      <c r="D31" s="24">
        <v>1180</v>
      </c>
      <c r="E31" s="24">
        <v>1200</v>
      </c>
      <c r="F31" s="24">
        <v>1250</v>
      </c>
      <c r="G31" s="24">
        <v>1260</v>
      </c>
    </row>
    <row r="32" spans="2:7" ht="15" thickBot="1" x14ac:dyDescent="0.35">
      <c r="B32" s="7" t="s">
        <v>44</v>
      </c>
      <c r="C32" s="22" t="s">
        <v>45</v>
      </c>
      <c r="D32" s="24">
        <v>0</v>
      </c>
      <c r="E32" s="24"/>
      <c r="F32" s="24"/>
      <c r="G32" s="24"/>
    </row>
    <row r="33" spans="2:8" ht="29.4" thickBot="1" x14ac:dyDescent="0.35">
      <c r="B33" s="7" t="s">
        <v>46</v>
      </c>
      <c r="C33" s="22" t="s">
        <v>47</v>
      </c>
      <c r="D33" s="24">
        <v>145</v>
      </c>
      <c r="E33" s="24">
        <v>120</v>
      </c>
      <c r="F33" s="24">
        <v>130</v>
      </c>
      <c r="G33" s="24">
        <v>140</v>
      </c>
    </row>
    <row r="34" spans="2:8" ht="15" thickBot="1" x14ac:dyDescent="0.35">
      <c r="B34" s="7" t="s">
        <v>48</v>
      </c>
      <c r="C34" s="22" t="s">
        <v>49</v>
      </c>
      <c r="D34" s="24">
        <v>180</v>
      </c>
      <c r="E34" s="24">
        <v>200</v>
      </c>
      <c r="F34" s="24">
        <v>210</v>
      </c>
      <c r="G34" s="24">
        <v>220</v>
      </c>
    </row>
    <row r="35" spans="2:8" ht="15" thickBot="1" x14ac:dyDescent="0.35">
      <c r="B35" s="7" t="s">
        <v>50</v>
      </c>
      <c r="C35" s="22" t="s">
        <v>51</v>
      </c>
      <c r="D35" s="24">
        <v>490</v>
      </c>
      <c r="E35" s="24">
        <v>530</v>
      </c>
      <c r="F35" s="24">
        <v>550</v>
      </c>
      <c r="G35" s="24">
        <v>580</v>
      </c>
    </row>
    <row r="36" spans="2:8" ht="15" thickBot="1" x14ac:dyDescent="0.35">
      <c r="B36" s="7" t="s">
        <v>52</v>
      </c>
      <c r="C36" s="22" t="s">
        <v>53</v>
      </c>
      <c r="D36" s="24">
        <v>90</v>
      </c>
      <c r="E36" s="24">
        <v>110</v>
      </c>
      <c r="F36" s="24">
        <v>130</v>
      </c>
      <c r="G36" s="24">
        <v>150</v>
      </c>
    </row>
    <row r="37" spans="2:8" ht="15" thickBot="1" x14ac:dyDescent="0.35">
      <c r="B37" s="3" t="s">
        <v>132</v>
      </c>
      <c r="C37" s="21">
        <v>10.02</v>
      </c>
      <c r="D37" s="23">
        <f>D38</f>
        <v>100</v>
      </c>
      <c r="E37" s="23">
        <f>E38</f>
        <v>120</v>
      </c>
      <c r="F37" s="23">
        <f>F38</f>
        <v>140</v>
      </c>
      <c r="G37" s="23">
        <f>G38</f>
        <v>150</v>
      </c>
    </row>
    <row r="38" spans="2:8" ht="15" thickBot="1" x14ac:dyDescent="0.35">
      <c r="B38" s="36" t="s">
        <v>147</v>
      </c>
      <c r="C38" s="37" t="s">
        <v>148</v>
      </c>
      <c r="D38" s="24">
        <v>100</v>
      </c>
      <c r="E38" s="24">
        <v>120</v>
      </c>
      <c r="F38" s="24">
        <v>140</v>
      </c>
      <c r="G38" s="24">
        <v>150</v>
      </c>
    </row>
    <row r="39" spans="2:8" ht="29.4" thickBot="1" x14ac:dyDescent="0.35">
      <c r="B39" s="3" t="s">
        <v>54</v>
      </c>
      <c r="C39" s="21" t="s">
        <v>55</v>
      </c>
      <c r="D39" s="2">
        <f>D40</f>
        <v>361.8</v>
      </c>
      <c r="E39" s="23">
        <f>E40</f>
        <v>370</v>
      </c>
      <c r="F39" s="23">
        <f>F40</f>
        <v>380</v>
      </c>
      <c r="G39" s="23">
        <f>G40</f>
        <v>390</v>
      </c>
    </row>
    <row r="40" spans="2:8" ht="29.4" thickBot="1" x14ac:dyDescent="0.35">
      <c r="B40" s="7" t="s">
        <v>56</v>
      </c>
      <c r="C40" s="22" t="s">
        <v>57</v>
      </c>
      <c r="D40" s="8">
        <v>361.8</v>
      </c>
      <c r="E40" s="24">
        <v>370</v>
      </c>
      <c r="F40" s="24">
        <f>380</f>
        <v>380</v>
      </c>
      <c r="G40" s="24">
        <v>390</v>
      </c>
      <c r="H40" s="38"/>
    </row>
    <row r="41" spans="2:8" ht="15" thickBot="1" x14ac:dyDescent="0.35">
      <c r="B41" s="3" t="s">
        <v>58</v>
      </c>
      <c r="C41" s="21">
        <v>20</v>
      </c>
      <c r="D41" s="4">
        <f>D42+D51+D52+D53+D58+D62+D63+D64+D65+D66+D67</f>
        <v>8096.41</v>
      </c>
      <c r="E41" s="4">
        <f>E42+E51+E52+E53+E58+E62+E63+E64+E65+E66</f>
        <v>8164</v>
      </c>
      <c r="F41" s="4">
        <f>F42+F51+F52+F53+F58+F62+F63+F64+F65+F66</f>
        <v>8975</v>
      </c>
      <c r="G41" s="4">
        <f>G42+G51+G52+G53+G58+G62+G63+G64+G65+G66</f>
        <v>9500</v>
      </c>
    </row>
    <row r="42" spans="2:8" ht="15" thickBot="1" x14ac:dyDescent="0.35">
      <c r="B42" s="3" t="s">
        <v>59</v>
      </c>
      <c r="C42" s="21" t="s">
        <v>60</v>
      </c>
      <c r="D42" s="4">
        <f>D43+D44+D45+D46+D47+D48+D49+D50</f>
        <v>3780</v>
      </c>
      <c r="E42" s="4">
        <f t="shared" ref="E42:G42" si="6">E43+E44+E45+E46+E47+E48+E49+E50</f>
        <v>3981</v>
      </c>
      <c r="F42" s="4">
        <f t="shared" si="6"/>
        <v>4445</v>
      </c>
      <c r="G42" s="4">
        <f t="shared" si="6"/>
        <v>4610</v>
      </c>
    </row>
    <row r="43" spans="2:8" ht="15" thickBot="1" x14ac:dyDescent="0.35">
      <c r="B43" s="7" t="s">
        <v>61</v>
      </c>
      <c r="C43" s="22" t="s">
        <v>62</v>
      </c>
      <c r="D43" s="26">
        <v>80</v>
      </c>
      <c r="E43" s="26">
        <v>90</v>
      </c>
      <c r="F43" s="26">
        <v>100</v>
      </c>
      <c r="G43" s="26">
        <v>110</v>
      </c>
    </row>
    <row r="44" spans="2:8" ht="15" thickBot="1" x14ac:dyDescent="0.35">
      <c r="B44" s="7" t="s">
        <v>63</v>
      </c>
      <c r="C44" s="22" t="s">
        <v>64</v>
      </c>
      <c r="D44" s="26">
        <v>120</v>
      </c>
      <c r="E44" s="26">
        <v>130</v>
      </c>
      <c r="F44" s="26">
        <v>140</v>
      </c>
      <c r="G44" s="26">
        <v>145</v>
      </c>
    </row>
    <row r="45" spans="2:8" ht="15" thickBot="1" x14ac:dyDescent="0.35">
      <c r="B45" s="7" t="s">
        <v>65</v>
      </c>
      <c r="C45" s="22" t="s">
        <v>66</v>
      </c>
      <c r="D45" s="26">
        <v>840</v>
      </c>
      <c r="E45" s="26">
        <v>800</v>
      </c>
      <c r="F45" s="26">
        <v>820</v>
      </c>
      <c r="G45" s="26">
        <v>850</v>
      </c>
    </row>
    <row r="46" spans="2:8" ht="15" thickBot="1" x14ac:dyDescent="0.35">
      <c r="B46" s="7" t="s">
        <v>67</v>
      </c>
      <c r="C46" s="22" t="s">
        <v>68</v>
      </c>
      <c r="D46" s="26">
        <v>240</v>
      </c>
      <c r="E46" s="26">
        <v>200</v>
      </c>
      <c r="F46" s="26">
        <v>210</v>
      </c>
      <c r="G46" s="26">
        <v>220</v>
      </c>
    </row>
    <row r="47" spans="2:8" ht="15" thickBot="1" x14ac:dyDescent="0.35">
      <c r="B47" s="7" t="s">
        <v>69</v>
      </c>
      <c r="C47" s="22" t="s">
        <v>70</v>
      </c>
      <c r="D47" s="26">
        <v>20</v>
      </c>
      <c r="E47" s="26">
        <v>16</v>
      </c>
      <c r="F47" s="26">
        <v>20</v>
      </c>
      <c r="G47" s="26">
        <v>25</v>
      </c>
    </row>
    <row r="48" spans="2:8" ht="15" thickBot="1" x14ac:dyDescent="0.35">
      <c r="B48" s="7" t="s">
        <v>69</v>
      </c>
      <c r="C48" s="22" t="s">
        <v>71</v>
      </c>
      <c r="D48" s="26">
        <v>50</v>
      </c>
      <c r="E48" s="26">
        <v>50</v>
      </c>
      <c r="F48" s="26">
        <v>55</v>
      </c>
      <c r="G48" s="26">
        <v>60</v>
      </c>
    </row>
    <row r="49" spans="2:7" ht="29.4" thickBot="1" x14ac:dyDescent="0.35">
      <c r="B49" s="7" t="s">
        <v>72</v>
      </c>
      <c r="C49" s="22" t="s">
        <v>73</v>
      </c>
      <c r="D49" s="26">
        <v>1410</v>
      </c>
      <c r="E49" s="26">
        <v>1500</v>
      </c>
      <c r="F49" s="26">
        <v>1700</v>
      </c>
      <c r="G49" s="26">
        <v>1800</v>
      </c>
    </row>
    <row r="50" spans="2:7" ht="29.4" thickBot="1" x14ac:dyDescent="0.35">
      <c r="B50" s="7" t="s">
        <v>74</v>
      </c>
      <c r="C50" s="22" t="s">
        <v>75</v>
      </c>
      <c r="D50" s="26">
        <v>1020</v>
      </c>
      <c r="E50" s="26">
        <v>1195</v>
      </c>
      <c r="F50" s="26">
        <v>1400</v>
      </c>
      <c r="G50" s="26">
        <v>1400</v>
      </c>
    </row>
    <row r="51" spans="2:7" ht="15" thickBot="1" x14ac:dyDescent="0.35">
      <c r="B51" s="3" t="s">
        <v>76</v>
      </c>
      <c r="C51" s="21" t="s">
        <v>77</v>
      </c>
      <c r="D51" s="23">
        <v>100</v>
      </c>
      <c r="E51" s="23">
        <v>120</v>
      </c>
      <c r="F51" s="23">
        <v>120</v>
      </c>
      <c r="G51" s="23">
        <v>120</v>
      </c>
    </row>
    <row r="52" spans="2:7" ht="15" thickBot="1" x14ac:dyDescent="0.35">
      <c r="B52" s="3" t="s">
        <v>78</v>
      </c>
      <c r="C52" s="21" t="s">
        <v>79</v>
      </c>
      <c r="D52" s="24">
        <v>600</v>
      </c>
      <c r="E52" s="24">
        <v>620</v>
      </c>
      <c r="F52" s="24">
        <v>640</v>
      </c>
      <c r="G52" s="24">
        <v>650</v>
      </c>
    </row>
    <row r="53" spans="2:7" ht="15" thickBot="1" x14ac:dyDescent="0.35">
      <c r="B53" s="3" t="s">
        <v>80</v>
      </c>
      <c r="C53" s="21" t="s">
        <v>81</v>
      </c>
      <c r="D53" s="4">
        <f>D54+D55+D56+D57</f>
        <v>2994.41</v>
      </c>
      <c r="E53" s="4">
        <f t="shared" ref="E53:G53" si="7">E54+E55+E56+E57</f>
        <v>2760</v>
      </c>
      <c r="F53" s="4">
        <f t="shared" si="7"/>
        <v>3050</v>
      </c>
      <c r="G53" s="4">
        <f t="shared" si="7"/>
        <v>3360</v>
      </c>
    </row>
    <row r="54" spans="2:7" ht="15" thickBot="1" x14ac:dyDescent="0.35">
      <c r="B54" s="7" t="s">
        <v>82</v>
      </c>
      <c r="C54" s="22" t="s">
        <v>83</v>
      </c>
      <c r="D54" s="26">
        <v>450</v>
      </c>
      <c r="E54" s="26">
        <v>380</v>
      </c>
      <c r="F54" s="26">
        <v>450</v>
      </c>
      <c r="G54" s="26">
        <v>500</v>
      </c>
    </row>
    <row r="55" spans="2:7" ht="15" thickBot="1" x14ac:dyDescent="0.35">
      <c r="B55" s="7" t="s">
        <v>84</v>
      </c>
      <c r="C55" s="22" t="s">
        <v>85</v>
      </c>
      <c r="D55" s="26">
        <v>1704.41</v>
      </c>
      <c r="E55" s="26">
        <v>1850</v>
      </c>
      <c r="F55" s="26">
        <v>2000</v>
      </c>
      <c r="G55" s="26">
        <v>2200</v>
      </c>
    </row>
    <row r="56" spans="2:7" ht="15" thickBot="1" x14ac:dyDescent="0.35">
      <c r="B56" s="7" t="s">
        <v>86</v>
      </c>
      <c r="C56" s="22" t="s">
        <v>87</v>
      </c>
      <c r="D56" s="26">
        <v>680</v>
      </c>
      <c r="E56" s="26">
        <v>350</v>
      </c>
      <c r="F56" s="26">
        <v>400</v>
      </c>
      <c r="G56" s="26">
        <v>450</v>
      </c>
    </row>
    <row r="57" spans="2:7" ht="15" thickBot="1" x14ac:dyDescent="0.35">
      <c r="B57" s="7" t="s">
        <v>88</v>
      </c>
      <c r="C57" s="22" t="s">
        <v>89</v>
      </c>
      <c r="D57" s="26">
        <v>160</v>
      </c>
      <c r="E57" s="26">
        <v>180</v>
      </c>
      <c r="F57" s="26">
        <v>200</v>
      </c>
      <c r="G57" s="26">
        <v>210</v>
      </c>
    </row>
    <row r="58" spans="2:7" ht="29.4" thickBot="1" x14ac:dyDescent="0.35">
      <c r="B58" s="3" t="s">
        <v>90</v>
      </c>
      <c r="C58" s="21" t="s">
        <v>91</v>
      </c>
      <c r="D58" s="27">
        <f>D59+D60+D61</f>
        <v>225</v>
      </c>
      <c r="E58" s="27">
        <f t="shared" ref="E58:G58" si="8">E59+E60+E61</f>
        <v>300</v>
      </c>
      <c r="F58" s="27">
        <f t="shared" si="8"/>
        <v>315</v>
      </c>
      <c r="G58" s="27">
        <f t="shared" si="8"/>
        <v>350</v>
      </c>
    </row>
    <row r="59" spans="2:7" ht="15" thickBot="1" x14ac:dyDescent="0.35">
      <c r="B59" s="29" t="s">
        <v>138</v>
      </c>
      <c r="C59" s="30" t="s">
        <v>139</v>
      </c>
      <c r="D59" s="27">
        <v>0</v>
      </c>
      <c r="E59" s="13">
        <v>20</v>
      </c>
      <c r="F59" s="13">
        <v>25</v>
      </c>
      <c r="G59" s="13">
        <v>30</v>
      </c>
    </row>
    <row r="60" spans="2:7" ht="15" thickBot="1" x14ac:dyDescent="0.35">
      <c r="B60" s="29" t="s">
        <v>140</v>
      </c>
      <c r="C60" s="30" t="s">
        <v>141</v>
      </c>
      <c r="D60" s="27">
        <v>65</v>
      </c>
      <c r="E60" s="13">
        <v>40</v>
      </c>
      <c r="F60" s="13">
        <v>40</v>
      </c>
      <c r="G60" s="13">
        <v>40</v>
      </c>
    </row>
    <row r="61" spans="2:7" ht="15" thickBot="1" x14ac:dyDescent="0.35">
      <c r="B61" s="7" t="s">
        <v>92</v>
      </c>
      <c r="C61" s="22" t="s">
        <v>93</v>
      </c>
      <c r="D61" s="26">
        <v>160</v>
      </c>
      <c r="E61" s="15">
        <v>240</v>
      </c>
      <c r="F61" s="15">
        <v>250</v>
      </c>
      <c r="G61" s="15">
        <v>280</v>
      </c>
    </row>
    <row r="62" spans="2:7" ht="15" thickBot="1" x14ac:dyDescent="0.35">
      <c r="B62" s="3" t="s">
        <v>94</v>
      </c>
      <c r="C62" s="21" t="s">
        <v>95</v>
      </c>
      <c r="D62" s="27">
        <v>8</v>
      </c>
      <c r="E62" s="27">
        <v>8</v>
      </c>
      <c r="F62" s="13">
        <v>10</v>
      </c>
      <c r="G62" s="13">
        <v>10</v>
      </c>
    </row>
    <row r="63" spans="2:7" ht="29.4" thickBot="1" x14ac:dyDescent="0.35">
      <c r="B63" s="3" t="s">
        <v>96</v>
      </c>
      <c r="C63" s="21" t="s">
        <v>97</v>
      </c>
      <c r="D63" s="27">
        <v>20</v>
      </c>
      <c r="E63" s="27">
        <v>25</v>
      </c>
      <c r="F63" s="27">
        <v>30</v>
      </c>
      <c r="G63" s="27">
        <v>30</v>
      </c>
    </row>
    <row r="64" spans="2:7" ht="15" thickBot="1" x14ac:dyDescent="0.35">
      <c r="B64" s="3" t="s">
        <v>98</v>
      </c>
      <c r="C64" s="21" t="s">
        <v>99</v>
      </c>
      <c r="D64" s="26">
        <v>310</v>
      </c>
      <c r="E64" s="26">
        <v>310</v>
      </c>
      <c r="F64" s="26">
        <v>320</v>
      </c>
      <c r="G64" s="26">
        <v>320</v>
      </c>
    </row>
    <row r="65" spans="2:7" ht="15" thickBot="1" x14ac:dyDescent="0.35">
      <c r="B65" s="3" t="s">
        <v>100</v>
      </c>
      <c r="C65" s="21" t="s">
        <v>101</v>
      </c>
      <c r="D65" s="26">
        <v>16</v>
      </c>
      <c r="E65" s="26">
        <v>20</v>
      </c>
      <c r="F65" s="26">
        <v>25</v>
      </c>
      <c r="G65" s="26">
        <v>25</v>
      </c>
    </row>
    <row r="66" spans="2:7" ht="15" thickBot="1" x14ac:dyDescent="0.35">
      <c r="B66" s="3" t="s">
        <v>149</v>
      </c>
      <c r="C66" s="21" t="s">
        <v>102</v>
      </c>
      <c r="D66" s="26">
        <v>35</v>
      </c>
      <c r="E66" s="26">
        <v>20</v>
      </c>
      <c r="F66" s="26">
        <v>20</v>
      </c>
      <c r="G66" s="26">
        <v>25</v>
      </c>
    </row>
    <row r="67" spans="2:7" ht="15" thickBot="1" x14ac:dyDescent="0.35">
      <c r="B67" s="3" t="s">
        <v>150</v>
      </c>
      <c r="C67" s="21" t="s">
        <v>151</v>
      </c>
      <c r="D67" s="26">
        <v>8</v>
      </c>
      <c r="E67" s="26">
        <v>2</v>
      </c>
      <c r="F67" s="26">
        <v>2</v>
      </c>
      <c r="G67" s="26">
        <v>2</v>
      </c>
    </row>
    <row r="68" spans="2:7" ht="29.4" thickBot="1" x14ac:dyDescent="0.35">
      <c r="B68" s="5" t="s">
        <v>103</v>
      </c>
      <c r="C68" s="55" t="s">
        <v>104</v>
      </c>
      <c r="D68" s="56">
        <v>72</v>
      </c>
      <c r="E68" s="56">
        <v>75</v>
      </c>
      <c r="F68" s="56">
        <v>80</v>
      </c>
      <c r="G68" s="56">
        <v>90</v>
      </c>
    </row>
    <row r="69" spans="2:7" ht="58.2" thickBot="1" x14ac:dyDescent="0.35">
      <c r="B69" s="57" t="s">
        <v>159</v>
      </c>
      <c r="C69" s="58" t="s">
        <v>158</v>
      </c>
      <c r="D69" s="59">
        <v>-0.34</v>
      </c>
      <c r="E69" s="59"/>
      <c r="F69" s="59"/>
      <c r="G69" s="60"/>
    </row>
    <row r="70" spans="2:7" x14ac:dyDescent="0.3">
      <c r="B70" s="52"/>
      <c r="C70" s="53"/>
      <c r="D70" s="54"/>
      <c r="E70" s="54"/>
      <c r="F70" s="54"/>
      <c r="G70" s="54"/>
    </row>
    <row r="71" spans="2:7" x14ac:dyDescent="0.3">
      <c r="B71" s="18"/>
      <c r="C71" s="18"/>
      <c r="D71" s="19"/>
      <c r="E71" s="19"/>
      <c r="F71" s="19"/>
      <c r="G71" s="19"/>
    </row>
    <row r="72" spans="2:7" x14ac:dyDescent="0.3">
      <c r="B72" s="18"/>
      <c r="C72" s="18"/>
      <c r="D72" s="19"/>
      <c r="E72" s="19"/>
      <c r="F72" s="19"/>
      <c r="G72" s="19"/>
    </row>
    <row r="74" spans="2:7" ht="15" thickBot="1" x14ac:dyDescent="0.35">
      <c r="B74" s="45" t="s">
        <v>123</v>
      </c>
      <c r="C74" s="45"/>
      <c r="D74" s="45"/>
      <c r="E74" s="45"/>
      <c r="F74" s="45"/>
      <c r="G74" s="45"/>
    </row>
    <row r="75" spans="2:7" x14ac:dyDescent="0.3">
      <c r="B75" s="42" t="s">
        <v>105</v>
      </c>
      <c r="C75" s="1"/>
      <c r="D75" s="42" t="s">
        <v>146</v>
      </c>
      <c r="E75" s="1" t="s">
        <v>2</v>
      </c>
      <c r="F75" s="1" t="s">
        <v>2</v>
      </c>
      <c r="G75" s="1" t="s">
        <v>2</v>
      </c>
    </row>
    <row r="76" spans="2:7" x14ac:dyDescent="0.3">
      <c r="B76" s="51"/>
      <c r="C76" s="6" t="s">
        <v>106</v>
      </c>
      <c r="D76" s="51"/>
      <c r="E76" s="6">
        <v>2026</v>
      </c>
      <c r="F76" s="6">
        <v>2027</v>
      </c>
      <c r="G76" s="6">
        <v>2028</v>
      </c>
    </row>
    <row r="77" spans="2:7" ht="15" thickBot="1" x14ac:dyDescent="0.35">
      <c r="B77" s="43"/>
      <c r="C77" s="2" t="s">
        <v>107</v>
      </c>
      <c r="D77" s="43"/>
      <c r="E77" s="14"/>
      <c r="F77" s="14"/>
      <c r="G77" s="14"/>
    </row>
    <row r="78" spans="2:7" ht="15" thickBot="1" x14ac:dyDescent="0.35">
      <c r="B78" s="3" t="s">
        <v>108</v>
      </c>
      <c r="C78" s="13" t="s">
        <v>6</v>
      </c>
      <c r="D78" s="28">
        <f>D79+D81</f>
        <v>369</v>
      </c>
      <c r="E78" s="28">
        <f t="shared" ref="D78:G79" si="9">E79</f>
        <v>300</v>
      </c>
      <c r="F78" s="28">
        <f t="shared" si="9"/>
        <v>300</v>
      </c>
      <c r="G78" s="28">
        <f t="shared" si="9"/>
        <v>300</v>
      </c>
    </row>
    <row r="79" spans="2:7" ht="29.4" thickBot="1" x14ac:dyDescent="0.35">
      <c r="B79" s="3" t="s">
        <v>20</v>
      </c>
      <c r="C79" s="13" t="s">
        <v>21</v>
      </c>
      <c r="D79" s="28">
        <f t="shared" si="9"/>
        <v>330</v>
      </c>
      <c r="E79" s="28">
        <f t="shared" si="9"/>
        <v>300</v>
      </c>
      <c r="F79" s="28">
        <f t="shared" si="9"/>
        <v>300</v>
      </c>
      <c r="G79" s="28">
        <f t="shared" si="9"/>
        <v>300</v>
      </c>
    </row>
    <row r="80" spans="2:7" ht="29.4" thickBot="1" x14ac:dyDescent="0.35">
      <c r="B80" s="7" t="s">
        <v>109</v>
      </c>
      <c r="C80" s="15" t="s">
        <v>110</v>
      </c>
      <c r="D80" s="25">
        <v>330</v>
      </c>
      <c r="E80" s="25">
        <v>300</v>
      </c>
      <c r="F80" s="25">
        <v>300</v>
      </c>
      <c r="G80" s="25">
        <v>300</v>
      </c>
    </row>
    <row r="81" spans="2:7" ht="58.2" thickBot="1" x14ac:dyDescent="0.35">
      <c r="B81" s="35" t="s">
        <v>144</v>
      </c>
      <c r="C81" s="34" t="s">
        <v>142</v>
      </c>
      <c r="D81" s="25">
        <v>39</v>
      </c>
      <c r="E81" s="25">
        <v>0</v>
      </c>
      <c r="F81" s="25"/>
      <c r="G81" s="25">
        <v>0</v>
      </c>
    </row>
    <row r="82" spans="2:7" ht="15" thickBot="1" x14ac:dyDescent="0.35">
      <c r="B82" s="3" t="s">
        <v>111</v>
      </c>
      <c r="C82" s="13">
        <v>70</v>
      </c>
      <c r="D82" s="28">
        <f t="shared" ref="D82:G83" si="10">D83</f>
        <v>369</v>
      </c>
      <c r="E82" s="28">
        <f t="shared" si="10"/>
        <v>300</v>
      </c>
      <c r="F82" s="28">
        <f>F83</f>
        <v>300</v>
      </c>
      <c r="G82" s="28">
        <f t="shared" si="10"/>
        <v>300</v>
      </c>
    </row>
    <row r="83" spans="2:7" ht="29.4" thickBot="1" x14ac:dyDescent="0.35">
      <c r="B83" s="3" t="s">
        <v>112</v>
      </c>
      <c r="C83" s="13">
        <v>71</v>
      </c>
      <c r="D83" s="25">
        <f t="shared" si="10"/>
        <v>369</v>
      </c>
      <c r="E83" s="28">
        <f t="shared" si="10"/>
        <v>300</v>
      </c>
      <c r="F83" s="28">
        <f t="shared" si="10"/>
        <v>300</v>
      </c>
      <c r="G83" s="28">
        <f t="shared" si="10"/>
        <v>300</v>
      </c>
    </row>
    <row r="84" spans="2:7" ht="29.4" thickBot="1" x14ac:dyDescent="0.35">
      <c r="B84" s="3" t="s">
        <v>113</v>
      </c>
      <c r="C84" s="13" t="s">
        <v>114</v>
      </c>
      <c r="D84" s="25">
        <f>D86</f>
        <v>369</v>
      </c>
      <c r="E84" s="28">
        <f>E86</f>
        <v>300</v>
      </c>
      <c r="F84" s="28">
        <f>F86</f>
        <v>300</v>
      </c>
      <c r="G84" s="28">
        <f>G86</f>
        <v>300</v>
      </c>
    </row>
    <row r="85" spans="2:7" ht="15" thickBot="1" x14ac:dyDescent="0.35">
      <c r="B85" s="3" t="s">
        <v>115</v>
      </c>
      <c r="C85" s="13" t="s">
        <v>116</v>
      </c>
      <c r="D85" s="16"/>
      <c r="E85" s="16"/>
      <c r="F85" s="16"/>
      <c r="G85" s="16"/>
    </row>
    <row r="86" spans="2:7" ht="29.4" thickBot="1" x14ac:dyDescent="0.35">
      <c r="B86" s="3" t="s">
        <v>117</v>
      </c>
      <c r="C86" s="13" t="s">
        <v>118</v>
      </c>
      <c r="D86" s="25">
        <v>369</v>
      </c>
      <c r="E86" s="25">
        <v>300</v>
      </c>
      <c r="F86" s="25">
        <v>300</v>
      </c>
      <c r="G86" s="25">
        <v>300</v>
      </c>
    </row>
    <row r="87" spans="2:7" ht="15" thickBot="1" x14ac:dyDescent="0.35">
      <c r="B87" s="3" t="s">
        <v>119</v>
      </c>
      <c r="C87" s="13" t="s">
        <v>120</v>
      </c>
      <c r="D87" s="16"/>
      <c r="E87" s="16"/>
      <c r="F87" s="16"/>
      <c r="G87" s="16"/>
    </row>
    <row r="88" spans="2:7" ht="15" thickBot="1" x14ac:dyDescent="0.35">
      <c r="B88" s="3" t="s">
        <v>121</v>
      </c>
      <c r="C88" s="13" t="s">
        <v>122</v>
      </c>
      <c r="D88" s="16"/>
      <c r="E88" s="16"/>
      <c r="F88" s="16"/>
      <c r="G88" s="16"/>
    </row>
    <row r="89" spans="2:7" x14ac:dyDescent="0.3">
      <c r="B89" s="18"/>
      <c r="C89" s="31"/>
      <c r="D89" s="32"/>
      <c r="E89" s="32"/>
      <c r="F89" s="32"/>
      <c r="G89" s="32"/>
    </row>
    <row r="90" spans="2:7" x14ac:dyDescent="0.3">
      <c r="B90" s="18"/>
      <c r="C90" s="31"/>
      <c r="D90" s="32"/>
      <c r="E90" s="32"/>
      <c r="F90" s="32"/>
      <c r="G90" s="32"/>
    </row>
    <row r="93" spans="2:7" x14ac:dyDescent="0.3">
      <c r="B93" s="17" t="s">
        <v>152</v>
      </c>
    </row>
    <row r="94" spans="2:7" x14ac:dyDescent="0.3">
      <c r="B94" s="10"/>
    </row>
    <row r="95" spans="2:7" x14ac:dyDescent="0.3">
      <c r="B95" s="10" t="s">
        <v>124</v>
      </c>
    </row>
    <row r="96" spans="2:7" x14ac:dyDescent="0.3">
      <c r="B96" s="10" t="s">
        <v>125</v>
      </c>
    </row>
    <row r="97" spans="2:7" x14ac:dyDescent="0.3">
      <c r="B97" s="11" t="s">
        <v>126</v>
      </c>
      <c r="F97" s="39">
        <f>F98+F99+F100+F101+F102</f>
        <v>369000</v>
      </c>
    </row>
    <row r="98" spans="2:7" x14ac:dyDescent="0.3">
      <c r="B98" s="40" t="s">
        <v>153</v>
      </c>
      <c r="F98">
        <v>234500</v>
      </c>
    </row>
    <row r="99" spans="2:7" x14ac:dyDescent="0.3">
      <c r="B99" s="40" t="s">
        <v>154</v>
      </c>
      <c r="F99">
        <v>47000</v>
      </c>
    </row>
    <row r="100" spans="2:7" x14ac:dyDescent="0.3">
      <c r="B100" s="40" t="s">
        <v>155</v>
      </c>
      <c r="F100">
        <v>4500</v>
      </c>
    </row>
    <row r="101" spans="2:7" x14ac:dyDescent="0.3">
      <c r="B101" s="40" t="s">
        <v>156</v>
      </c>
      <c r="F101">
        <v>35000</v>
      </c>
    </row>
    <row r="102" spans="2:7" x14ac:dyDescent="0.3">
      <c r="B102" s="41" t="s">
        <v>157</v>
      </c>
      <c r="F102">
        <v>48000</v>
      </c>
    </row>
    <row r="104" spans="2:7" x14ac:dyDescent="0.3">
      <c r="B104" s="11" t="s">
        <v>127</v>
      </c>
      <c r="E104" s="50" t="s">
        <v>130</v>
      </c>
      <c r="F104" s="50"/>
      <c r="G104" s="50"/>
    </row>
    <row r="105" spans="2:7" x14ac:dyDescent="0.3">
      <c r="B105" s="10" t="s">
        <v>128</v>
      </c>
      <c r="E105" s="49" t="s">
        <v>129</v>
      </c>
      <c r="F105" s="49"/>
      <c r="G105" s="49"/>
    </row>
  </sheetData>
  <mergeCells count="20">
    <mergeCell ref="B74:G74"/>
    <mergeCell ref="C13:C14"/>
    <mergeCell ref="D13:D14"/>
    <mergeCell ref="E13:E14"/>
    <mergeCell ref="E105:G105"/>
    <mergeCell ref="E104:G104"/>
    <mergeCell ref="F13:F14"/>
    <mergeCell ref="G13:G14"/>
    <mergeCell ref="B75:B77"/>
    <mergeCell ref="D75:D77"/>
    <mergeCell ref="A1:C1"/>
    <mergeCell ref="A2:B2"/>
    <mergeCell ref="A3:B3"/>
    <mergeCell ref="A5:G5"/>
    <mergeCell ref="A4:G4"/>
    <mergeCell ref="B9:B10"/>
    <mergeCell ref="C9:C10"/>
    <mergeCell ref="D9:D10"/>
    <mergeCell ref="B6:G6"/>
    <mergeCell ref="B7:G7"/>
  </mergeCells>
  <pageMargins left="0.31496062992125984" right="0.31496062992125984" top="0.19685039370078741" bottom="0.1574803149606299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sqref="A1:D3"/>
    </sheetView>
  </sheetViews>
  <sheetFormatPr defaultRowHeight="14.4" x14ac:dyDescent="0.3"/>
  <cols>
    <col min="1" max="1" width="21.33203125" customWidth="1"/>
    <col min="2" max="2" width="16.6640625" customWidth="1"/>
    <col min="3" max="3" width="27.33203125" customWidth="1"/>
  </cols>
  <sheetData>
    <row r="1" spans="1:4" x14ac:dyDescent="0.3">
      <c r="A1" s="20" t="s">
        <v>133</v>
      </c>
      <c r="B1" s="20"/>
      <c r="C1" s="20"/>
      <c r="D1" s="20"/>
    </row>
    <row r="2" spans="1:4" x14ac:dyDescent="0.3">
      <c r="A2" s="20"/>
      <c r="B2" s="20"/>
      <c r="C2" s="20"/>
      <c r="D2" s="20"/>
    </row>
    <row r="3" spans="1:4" x14ac:dyDescent="0.3">
      <c r="A3" s="20" t="s">
        <v>134</v>
      </c>
      <c r="B3" s="20"/>
      <c r="C3" s="20"/>
      <c r="D3" s="20"/>
    </row>
    <row r="4" spans="1:4" ht="15" thickBot="1" x14ac:dyDescent="0.35"/>
    <row r="5" spans="1:4" x14ac:dyDescent="0.3">
      <c r="A5" s="42" t="s">
        <v>105</v>
      </c>
      <c r="B5" s="1"/>
      <c r="C5" s="42" t="s">
        <v>131</v>
      </c>
    </row>
    <row r="6" spans="1:4" x14ac:dyDescent="0.3">
      <c r="A6" s="51"/>
      <c r="B6" s="6" t="s">
        <v>106</v>
      </c>
      <c r="C6" s="51"/>
    </row>
    <row r="7" spans="1:4" ht="15" thickBot="1" x14ac:dyDescent="0.35">
      <c r="A7" s="43"/>
      <c r="B7" s="2" t="s">
        <v>107</v>
      </c>
      <c r="C7" s="43"/>
    </row>
    <row r="8" spans="1:4" ht="15" thickBot="1" x14ac:dyDescent="0.35">
      <c r="A8" s="3" t="s">
        <v>111</v>
      </c>
      <c r="B8" s="13">
        <v>70</v>
      </c>
      <c r="C8" s="28">
        <f t="shared" ref="C8:C9" si="0">C9</f>
        <v>39</v>
      </c>
    </row>
    <row r="9" spans="1:4" ht="29.4" thickBot="1" x14ac:dyDescent="0.35">
      <c r="A9" s="3" t="s">
        <v>112</v>
      </c>
      <c r="B9" s="13">
        <v>71</v>
      </c>
      <c r="C9" s="25">
        <f t="shared" si="0"/>
        <v>39</v>
      </c>
    </row>
    <row r="10" spans="1:4" ht="43.8" thickBot="1" x14ac:dyDescent="0.35">
      <c r="A10" s="3" t="s">
        <v>113</v>
      </c>
      <c r="B10" s="13" t="s">
        <v>114</v>
      </c>
      <c r="C10" s="25">
        <f>C12</f>
        <v>39</v>
      </c>
    </row>
    <row r="11" spans="1:4" ht="15" thickBot="1" x14ac:dyDescent="0.35">
      <c r="A11" s="3" t="s">
        <v>115</v>
      </c>
      <c r="B11" s="13" t="s">
        <v>116</v>
      </c>
      <c r="C11" s="16"/>
    </row>
    <row r="12" spans="1:4" ht="29.4" thickBot="1" x14ac:dyDescent="0.35">
      <c r="A12" s="3" t="s">
        <v>117</v>
      </c>
      <c r="B12" s="13" t="s">
        <v>118</v>
      </c>
      <c r="C12" s="25">
        <v>39</v>
      </c>
    </row>
    <row r="13" spans="1:4" ht="29.4" thickBot="1" x14ac:dyDescent="0.35">
      <c r="A13" s="3" t="s">
        <v>119</v>
      </c>
      <c r="B13" s="13" t="s">
        <v>120</v>
      </c>
      <c r="C13" s="16">
        <v>0</v>
      </c>
    </row>
    <row r="14" spans="1:4" ht="15" thickBot="1" x14ac:dyDescent="0.35">
      <c r="A14" s="3" t="s">
        <v>121</v>
      </c>
      <c r="B14" s="13" t="s">
        <v>122</v>
      </c>
      <c r="C14" s="16">
        <v>0</v>
      </c>
    </row>
    <row r="17" spans="1:3" x14ac:dyDescent="0.3">
      <c r="A17" s="18" t="s">
        <v>127</v>
      </c>
      <c r="C17" s="20" t="s">
        <v>135</v>
      </c>
    </row>
    <row r="18" spans="1:3" ht="28.8" x14ac:dyDescent="0.3">
      <c r="A18" s="18" t="s">
        <v>136</v>
      </c>
      <c r="C18" t="s">
        <v>137</v>
      </c>
    </row>
  </sheetData>
  <mergeCells count="2">
    <mergeCell ref="A5:A7"/>
    <mergeCell ref="C5: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ANEX</vt:lpstr>
      <vt:lpstr>Sheet3</vt:lpstr>
      <vt:lpstr>Sheet1!_Hlk67525781</vt:lpstr>
      <vt:lpstr>Sheet1!_Hlk94775947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Magda</cp:lastModifiedBy>
  <cp:lastPrinted>2025-03-06T06:21:33Z</cp:lastPrinted>
  <dcterms:created xsi:type="dcterms:W3CDTF">2022-02-10T14:19:37Z</dcterms:created>
  <dcterms:modified xsi:type="dcterms:W3CDTF">2025-03-06T08:24:22Z</dcterms:modified>
</cp:coreProperties>
</file>